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15480" windowHeight="11640"/>
  </bookViews>
  <sheets>
    <sheet name="прогноз конс бюджета" sheetId="2" r:id="rId1"/>
  </sheets>
  <definedNames>
    <definedName name="_xlnm.Print_Area" localSheetId="0">'прогноз конс бюджета'!$A$1:$D$19</definedName>
  </definedNames>
  <calcPr calcId="145621"/>
</workbook>
</file>

<file path=xl/calcChain.xml><?xml version="1.0" encoding="utf-8"?>
<calcChain xmlns="http://schemas.openxmlformats.org/spreadsheetml/2006/main">
  <c r="N9" i="2" l="1"/>
  <c r="K9" i="2"/>
  <c r="H9" i="2"/>
  <c r="L11" i="2"/>
  <c r="I11" i="2"/>
  <c r="F11" i="2"/>
  <c r="G8" i="2"/>
  <c r="F8" i="2" l="1"/>
  <c r="H12" i="2" l="1"/>
  <c r="K12" i="2" l="1"/>
  <c r="C12" i="2" s="1"/>
  <c r="B12" i="2"/>
  <c r="H11" i="2"/>
  <c r="H10" i="2"/>
  <c r="F13" i="2"/>
  <c r="N12" i="2"/>
  <c r="D12" i="2" s="1"/>
  <c r="N11" i="2"/>
  <c r="D11" i="2" s="1"/>
  <c r="K11" i="2"/>
  <c r="C11" i="2" s="1"/>
  <c r="G13" i="2"/>
  <c r="N10" i="2"/>
  <c r="D10" i="2" s="1"/>
  <c r="M8" i="2"/>
  <c r="M13" i="2" s="1"/>
  <c r="L8" i="2"/>
  <c r="L13" i="2" s="1"/>
  <c r="K10" i="2"/>
  <c r="C10" i="2" s="1"/>
  <c r="J8" i="2"/>
  <c r="J13" i="2" s="1"/>
  <c r="I8" i="2"/>
  <c r="I13" i="2" s="1"/>
  <c r="B11" i="2" l="1"/>
  <c r="H8" i="2"/>
  <c r="H13" i="2" s="1"/>
  <c r="B10" i="2"/>
  <c r="B8" i="2" s="1"/>
  <c r="B13" i="2" s="1"/>
  <c r="D8" i="2"/>
  <c r="D13" i="2" s="1"/>
  <c r="C8" i="2"/>
  <c r="C13" i="2" s="1"/>
  <c r="N8" i="2"/>
  <c r="N13" i="2" s="1"/>
  <c r="K8" i="2"/>
  <c r="K13" i="2" s="1"/>
</calcChain>
</file>

<file path=xl/sharedStrings.xml><?xml version="1.0" encoding="utf-8"?>
<sst xmlns="http://schemas.openxmlformats.org/spreadsheetml/2006/main" count="28" uniqueCount="20">
  <si>
    <t>Показатели</t>
  </si>
  <si>
    <t xml:space="preserve">    из них:</t>
  </si>
  <si>
    <t>налоговые и неналоговые доходы</t>
  </si>
  <si>
    <t>безвозмездные поступления</t>
  </si>
  <si>
    <t>Расходы</t>
  </si>
  <si>
    <t>Дефицит</t>
  </si>
  <si>
    <t xml:space="preserve">Доходы консолидированного бюджета Тулунского муниципального района, всего           </t>
  </si>
  <si>
    <t>район</t>
  </si>
  <si>
    <t>поселения</t>
  </si>
  <si>
    <t>консолид</t>
  </si>
  <si>
    <t>вн. обороты</t>
  </si>
  <si>
    <t>Объем</t>
  </si>
  <si>
    <t xml:space="preserve">Председатель Комитета по финансам  </t>
  </si>
  <si>
    <t>Тулунского района</t>
  </si>
  <si>
    <t>Г.Э. Романчук</t>
  </si>
  <si>
    <t>тыс. рублей</t>
  </si>
  <si>
    <t>2023г. (прогноз)</t>
  </si>
  <si>
    <t>2024г. (прогноз)</t>
  </si>
  <si>
    <t>Прогноз основных характеристик консолидированного бюджета Тулунского муниципального района на 2023 год и на плановый период 2024 и 2025 годов</t>
  </si>
  <si>
    <t>2025г. (прогноз)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</si>
</sst>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49" fontId="11" fillId="0" borderId="1">
      <alignment horizontal="right"/>
      <protection locked="0" hidden="1"/>
    </xf>
    <xf numFmtId="49" fontId="12" fillId="0" borderId="1">
      <alignment horizontal="righ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2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11" fillId="0" borderId="2">
      <alignment horizontal="left"/>
      <protection locked="0" hidden="1"/>
    </xf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12" fillId="0" borderId="0" applyProtection="0"/>
    <xf numFmtId="0" fontId="10" fillId="0" borderId="0"/>
    <xf numFmtId="0" fontId="9" fillId="0" borderId="0"/>
    <xf numFmtId="49" fontId="11" fillId="0" borderId="1">
      <alignment horizontal="left"/>
      <protection locked="0" hidden="1"/>
    </xf>
    <xf numFmtId="49" fontId="12" fillId="0" borderId="1">
      <alignment horizontal="left"/>
      <protection locked="0" hidden="1"/>
    </xf>
    <xf numFmtId="0" fontId="13" fillId="0" borderId="0"/>
    <xf numFmtId="164" fontId="1" fillId="0" borderId="0" applyFont="0" applyFill="0" applyBorder="0" applyAlignment="0" applyProtection="0"/>
    <xf numFmtId="0" fontId="11" fillId="0" borderId="0" applyProtection="0"/>
    <xf numFmtId="0" fontId="12" fillId="0" borderId="0" applyProtection="0"/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2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  <xf numFmtId="4" fontId="11" fillId="0" borderId="1">
      <alignment horizontal="right"/>
      <protection locked="0" hidden="1"/>
    </xf>
  </cellStyleXfs>
  <cellXfs count="30">
    <xf numFmtId="0" fontId="0" fillId="0" borderId="0" xfId="0"/>
    <xf numFmtId="0" fontId="4" fillId="0" borderId="0" xfId="0" applyFont="1"/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/>
    <xf numFmtId="0" fontId="6" fillId="0" borderId="3" xfId="0" applyFont="1" applyFill="1" applyBorder="1" applyAlignment="1">
      <alignment vertical="top" wrapText="1"/>
    </xf>
    <xf numFmtId="165" fontId="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 indent="1"/>
    </xf>
    <xf numFmtId="0" fontId="1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14" fillId="0" borderId="3" xfId="0" applyFont="1" applyBorder="1"/>
    <xf numFmtId="0" fontId="18" fillId="0" borderId="3" xfId="0" applyFont="1" applyBorder="1"/>
    <xf numFmtId="165" fontId="14" fillId="0" borderId="3" xfId="34" applyNumberFormat="1" applyFont="1" applyBorder="1"/>
    <xf numFmtId="165" fontId="18" fillId="0" borderId="3" xfId="34" applyNumberFormat="1" applyFont="1" applyBorder="1"/>
    <xf numFmtId="165" fontId="14" fillId="0" borderId="3" xfId="0" applyNumberFormat="1" applyFont="1" applyBorder="1"/>
    <xf numFmtId="165" fontId="14" fillId="0" borderId="0" xfId="0" applyNumberFormat="1" applyFont="1"/>
    <xf numFmtId="166" fontId="14" fillId="0" borderId="0" xfId="0" applyNumberFormat="1" applyFont="1"/>
    <xf numFmtId="4" fontId="14" fillId="0" borderId="3" xfId="0" applyNumberFormat="1" applyFont="1" applyBorder="1"/>
    <xf numFmtId="165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3" fontId="7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7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0" applyFont="1" applyFill="1" applyBorder="1" applyAlignment="1">
      <alignment horizontal="center" vertical="top" wrapText="1"/>
    </xf>
    <xf numFmtId="0" fontId="14" fillId="0" borderId="3" xfId="0" applyFont="1" applyBorder="1" applyAlignment="1">
      <alignment horizontal="center"/>
    </xf>
    <xf numFmtId="165" fontId="14" fillId="0" borderId="4" xfId="0" applyNumberFormat="1" applyFont="1" applyBorder="1" applyAlignment="1">
      <alignment horizontal="center"/>
    </xf>
    <xf numFmtId="165" fontId="14" fillId="0" borderId="5" xfId="0" applyNumberFormat="1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</cellXfs>
  <cellStyles count="53">
    <cellStyle name="Денежный [0] 2" xfId="1"/>
    <cellStyle name="Денежный [0] 3" xfId="2"/>
    <cellStyle name="Денежный 10" xfId="3"/>
    <cellStyle name="Денежный 11" xfId="4"/>
    <cellStyle name="Денежный 12" xfId="5"/>
    <cellStyle name="Денежный 13" xfId="6"/>
    <cellStyle name="Денежный 14" xfId="7"/>
    <cellStyle name="Денежный 15" xfId="8"/>
    <cellStyle name="Денежный 16" xfId="9"/>
    <cellStyle name="Денежный 17" xfId="10"/>
    <cellStyle name="Денежный 2" xfId="11"/>
    <cellStyle name="Денежный 3" xfId="12"/>
    <cellStyle name="Денежный 4" xfId="13"/>
    <cellStyle name="Денежный 5" xfId="14"/>
    <cellStyle name="Денежный 6" xfId="15"/>
    <cellStyle name="Денежный 7" xfId="16"/>
    <cellStyle name="Денежный 8" xfId="17"/>
    <cellStyle name="Денежный 9" xfId="18"/>
    <cellStyle name="Обычный" xfId="0" builtinId="0"/>
    <cellStyle name="Обычный 2" xfId="19"/>
    <cellStyle name="Обычный 2 2" xfId="20"/>
    <cellStyle name="Обычный 2 3" xfId="21"/>
    <cellStyle name="Обычный 2 4" xfId="22"/>
    <cellStyle name="Обычный 2 5" xfId="23"/>
    <cellStyle name="Обычный 2 6" xfId="24"/>
    <cellStyle name="Обычный 2 7" xfId="25"/>
    <cellStyle name="Обычный 2 8" xfId="26"/>
    <cellStyle name="Обычный 2 9" xfId="27"/>
    <cellStyle name="Обычный 3" xfId="28"/>
    <cellStyle name="Обычный 4" xfId="29"/>
    <cellStyle name="Обычный 5" xfId="30"/>
    <cellStyle name="Процентный 2" xfId="31"/>
    <cellStyle name="Процентный 3" xfId="32"/>
    <cellStyle name="Стиль 1" xfId="33"/>
    <cellStyle name="Финансовый" xfId="34" builtinId="3"/>
    <cellStyle name="Финансовый [0] 2" xfId="35"/>
    <cellStyle name="Финансовый [0] 3" xfId="36"/>
    <cellStyle name="Финансовый 10" xfId="37"/>
    <cellStyle name="Финансовый 11" xfId="38"/>
    <cellStyle name="Финансовый 12" xfId="39"/>
    <cellStyle name="Финансовый 13" xfId="40"/>
    <cellStyle name="Финансовый 14" xfId="41"/>
    <cellStyle name="Финансовый 15" xfId="42"/>
    <cellStyle name="Финансовый 16" xfId="43"/>
    <cellStyle name="Финансовый 17" xfId="44"/>
    <cellStyle name="Финансовый 2" xfId="45"/>
    <cellStyle name="Финансовый 3" xfId="46"/>
    <cellStyle name="Финансовый 4" xfId="47"/>
    <cellStyle name="Финансовый 5" xfId="48"/>
    <cellStyle name="Финансовый 6" xfId="49"/>
    <cellStyle name="Финансовый 7" xfId="50"/>
    <cellStyle name="Финансовый 8" xfId="51"/>
    <cellStyle name="Финансовый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7"/>
  <sheetViews>
    <sheetView tabSelected="1" view="pageBreakPreview" zoomScale="115" zoomScaleNormal="100" zoomScaleSheetLayoutView="11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13" sqref="G13"/>
    </sheetView>
  </sheetViews>
  <sheetFormatPr defaultColWidth="24.7109375" defaultRowHeight="15" x14ac:dyDescent="0.25"/>
  <cols>
    <col min="1" max="1" width="51.28515625" style="1" customWidth="1"/>
    <col min="2" max="2" width="19.5703125" style="1" customWidth="1"/>
    <col min="3" max="3" width="17.5703125" style="1" customWidth="1"/>
    <col min="4" max="4" width="18" style="1" customWidth="1"/>
    <col min="5" max="5" width="11.5703125" style="1" bestFit="1" customWidth="1"/>
    <col min="6" max="8" width="10" style="9" customWidth="1"/>
    <col min="9" max="9" width="13.140625" style="9" customWidth="1"/>
    <col min="10" max="14" width="10" style="9" customWidth="1"/>
    <col min="15" max="246" width="9.140625" style="1" customWidth="1"/>
    <col min="247" max="247" width="43" style="1" customWidth="1"/>
    <col min="248" max="248" width="25.28515625" style="1" customWidth="1"/>
    <col min="249" max="249" width="22.28515625" style="1" customWidth="1"/>
    <col min="250" max="16384" width="24.7109375" style="1"/>
  </cols>
  <sheetData>
    <row r="2" spans="1:14" ht="60" customHeight="1" x14ac:dyDescent="0.25">
      <c r="A2" s="25" t="s">
        <v>18</v>
      </c>
      <c r="B2" s="25"/>
      <c r="C2" s="25"/>
      <c r="D2" s="25"/>
    </row>
    <row r="3" spans="1:14" ht="20.25" x14ac:dyDescent="0.25">
      <c r="A3" s="2"/>
      <c r="B3" s="3"/>
      <c r="C3" s="3"/>
      <c r="D3" s="3"/>
    </row>
    <row r="4" spans="1:14" ht="20.25" x14ac:dyDescent="0.25">
      <c r="A4" s="2"/>
      <c r="B4" s="3"/>
      <c r="C4" s="3"/>
      <c r="D4" s="3"/>
    </row>
    <row r="5" spans="1:14" ht="18.75" x14ac:dyDescent="0.3">
      <c r="A5" s="4"/>
      <c r="C5" s="12"/>
      <c r="D5" s="12" t="s">
        <v>15</v>
      </c>
    </row>
    <row r="6" spans="1:14" ht="21.75" customHeight="1" x14ac:dyDescent="0.25">
      <c r="A6" s="29" t="s">
        <v>0</v>
      </c>
      <c r="B6" s="29" t="s">
        <v>11</v>
      </c>
      <c r="C6" s="29"/>
      <c r="D6" s="29"/>
      <c r="F6" s="26">
        <v>2023</v>
      </c>
      <c r="G6" s="26"/>
      <c r="H6" s="26"/>
      <c r="I6" s="26">
        <v>2024</v>
      </c>
      <c r="J6" s="26"/>
      <c r="K6" s="26"/>
      <c r="L6" s="26">
        <v>2025</v>
      </c>
      <c r="M6" s="26"/>
      <c r="N6" s="26"/>
    </row>
    <row r="7" spans="1:14" ht="39.75" customHeight="1" x14ac:dyDescent="0.25">
      <c r="A7" s="29"/>
      <c r="B7" s="13" t="s">
        <v>16</v>
      </c>
      <c r="C7" s="13" t="s">
        <v>17</v>
      </c>
      <c r="D7" s="13" t="s">
        <v>19</v>
      </c>
      <c r="F7" s="14" t="s">
        <v>7</v>
      </c>
      <c r="G7" s="14" t="s">
        <v>8</v>
      </c>
      <c r="H7" s="15" t="s">
        <v>9</v>
      </c>
      <c r="I7" s="14" t="s">
        <v>7</v>
      </c>
      <c r="J7" s="14" t="s">
        <v>8</v>
      </c>
      <c r="K7" s="15" t="s">
        <v>9</v>
      </c>
      <c r="L7" s="14" t="s">
        <v>7</v>
      </c>
      <c r="M7" s="14" t="s">
        <v>8</v>
      </c>
      <c r="N7" s="15" t="s">
        <v>9</v>
      </c>
    </row>
    <row r="8" spans="1:14" ht="58.5" customHeight="1" x14ac:dyDescent="0.25">
      <c r="A8" s="5" t="s">
        <v>6</v>
      </c>
      <c r="B8" s="22">
        <f>B10+B11</f>
        <v>1578267.5</v>
      </c>
      <c r="C8" s="22">
        <f>C10+C11</f>
        <v>1414009.3999999997</v>
      </c>
      <c r="D8" s="22">
        <f>D10+D11</f>
        <v>1418936.1</v>
      </c>
      <c r="F8" s="16">
        <f>F10+F11</f>
        <v>1549073.3</v>
      </c>
      <c r="G8" s="16">
        <f t="shared" ref="G8:N8" si="0">G10+G11</f>
        <v>323107.40000000002</v>
      </c>
      <c r="H8" s="17">
        <f>H10+H11</f>
        <v>1578267.5</v>
      </c>
      <c r="I8" s="16">
        <f t="shared" si="0"/>
        <v>1377418.2999999998</v>
      </c>
      <c r="J8" s="16">
        <f t="shared" si="0"/>
        <v>284926.2</v>
      </c>
      <c r="K8" s="17">
        <f t="shared" si="0"/>
        <v>1414009.3999999997</v>
      </c>
      <c r="L8" s="16">
        <f t="shared" si="0"/>
        <v>1383352.0999999999</v>
      </c>
      <c r="M8" s="16">
        <f t="shared" si="0"/>
        <v>285202.90000000002</v>
      </c>
      <c r="N8" s="17">
        <f t="shared" si="0"/>
        <v>1418936.1</v>
      </c>
    </row>
    <row r="9" spans="1:14" ht="18.75" x14ac:dyDescent="0.25">
      <c r="A9" s="7" t="s">
        <v>1</v>
      </c>
      <c r="B9" s="23"/>
      <c r="C9" s="23"/>
      <c r="D9" s="23"/>
      <c r="F9" s="27" t="s">
        <v>10</v>
      </c>
      <c r="G9" s="28"/>
      <c r="H9" s="17">
        <f>237098.4+56814.8</f>
        <v>293913.2</v>
      </c>
      <c r="I9" s="27" t="s">
        <v>10</v>
      </c>
      <c r="J9" s="28"/>
      <c r="K9" s="17">
        <f>191747.7+56587.4</f>
        <v>248335.1</v>
      </c>
      <c r="L9" s="27" t="s">
        <v>10</v>
      </c>
      <c r="M9" s="28"/>
      <c r="N9" s="17">
        <f>193031.5+56587.4</f>
        <v>249618.9</v>
      </c>
    </row>
    <row r="10" spans="1:14" ht="18.75" x14ac:dyDescent="0.25">
      <c r="A10" s="8" t="s">
        <v>2</v>
      </c>
      <c r="B10" s="24">
        <f>H10</f>
        <v>237233.90000000002</v>
      </c>
      <c r="C10" s="24">
        <f>K10</f>
        <v>245968.7</v>
      </c>
      <c r="D10" s="24">
        <f>N10</f>
        <v>250848.59999999998</v>
      </c>
      <c r="F10" s="21">
        <v>163196.70000000001</v>
      </c>
      <c r="G10" s="16">
        <v>74037.2</v>
      </c>
      <c r="H10" s="17">
        <f>F10+G10</f>
        <v>237233.90000000002</v>
      </c>
      <c r="I10" s="18">
        <v>167479.20000000001</v>
      </c>
      <c r="J10" s="16">
        <v>78489.5</v>
      </c>
      <c r="K10" s="17">
        <f>I10+J10</f>
        <v>245968.7</v>
      </c>
      <c r="L10" s="18">
        <v>169870.8</v>
      </c>
      <c r="M10" s="16">
        <v>80977.8</v>
      </c>
      <c r="N10" s="17">
        <f>L10+M10</f>
        <v>250848.59999999998</v>
      </c>
    </row>
    <row r="11" spans="1:14" ht="18.75" x14ac:dyDescent="0.25">
      <c r="A11" s="8" t="s">
        <v>3</v>
      </c>
      <c r="B11" s="24">
        <f>H11</f>
        <v>1341033.6000000001</v>
      </c>
      <c r="C11" s="24">
        <f>K11</f>
        <v>1168040.6999999997</v>
      </c>
      <c r="D11" s="24">
        <f>N11</f>
        <v>1168087.5</v>
      </c>
      <c r="F11" s="16">
        <f>1329001.8+56814.8+60</f>
        <v>1385876.6</v>
      </c>
      <c r="G11" s="16">
        <v>249070.2</v>
      </c>
      <c r="H11" s="17">
        <f>F11+G11-H9</f>
        <v>1341033.6000000001</v>
      </c>
      <c r="I11" s="16">
        <f>1153289.7+56587.4+62</f>
        <v>1209939.0999999999</v>
      </c>
      <c r="J11" s="16">
        <v>206436.7</v>
      </c>
      <c r="K11" s="17">
        <f>I11+J11-K9</f>
        <v>1168040.6999999997</v>
      </c>
      <c r="L11" s="16">
        <f>1156828.9+56587.4+65</f>
        <v>1213481.2999999998</v>
      </c>
      <c r="M11" s="16">
        <v>204225.1</v>
      </c>
      <c r="N11" s="17">
        <f>L11+M11-N9</f>
        <v>1168087.5</v>
      </c>
    </row>
    <row r="12" spans="1:14" ht="24.75" customHeight="1" x14ac:dyDescent="0.25">
      <c r="A12" s="5" t="s">
        <v>4</v>
      </c>
      <c r="B12" s="22">
        <f>H12</f>
        <v>1594292.2043999999</v>
      </c>
      <c r="C12" s="22">
        <f>K12</f>
        <v>1430573.2999999998</v>
      </c>
      <c r="D12" s="22">
        <f>N12</f>
        <v>1435794.4</v>
      </c>
      <c r="F12" s="16">
        <v>1561313.0044</v>
      </c>
      <c r="G12" s="16">
        <v>326892.40000000002</v>
      </c>
      <c r="H12" s="17">
        <f>G12+F12-H9</f>
        <v>1594292.2043999999</v>
      </c>
      <c r="I12" s="16">
        <v>1389979.2</v>
      </c>
      <c r="J12" s="16">
        <v>288929.2</v>
      </c>
      <c r="K12" s="17">
        <f>J12+I12-K9</f>
        <v>1430573.2999999998</v>
      </c>
      <c r="L12" s="16">
        <v>1396092.4</v>
      </c>
      <c r="M12" s="16">
        <v>289320.90000000002</v>
      </c>
      <c r="N12" s="17">
        <f>M12+L12-N9</f>
        <v>1435794.4</v>
      </c>
    </row>
    <row r="13" spans="1:14" ht="29.25" customHeight="1" x14ac:dyDescent="0.25">
      <c r="A13" s="5" t="s">
        <v>5</v>
      </c>
      <c r="B13" s="6">
        <f>B12-B8</f>
        <v>16024.70439999993</v>
      </c>
      <c r="C13" s="6">
        <f>C12-C8</f>
        <v>16563.90000000014</v>
      </c>
      <c r="D13" s="6">
        <f>D12-D8</f>
        <v>16858.299999999814</v>
      </c>
      <c r="F13" s="18">
        <f t="shared" ref="F13:N13" si="1">F8-F12</f>
        <v>-12239.70439999993</v>
      </c>
      <c r="G13" s="16">
        <f t="shared" si="1"/>
        <v>-3785</v>
      </c>
      <c r="H13" s="17">
        <f>H8-H12</f>
        <v>-16024.70439999993</v>
      </c>
      <c r="I13" s="21">
        <f t="shared" si="1"/>
        <v>-12560.90000000014</v>
      </c>
      <c r="J13" s="16">
        <f t="shared" si="1"/>
        <v>-4003</v>
      </c>
      <c r="K13" s="17">
        <f t="shared" si="1"/>
        <v>-16563.90000000014</v>
      </c>
      <c r="L13" s="18">
        <f t="shared" si="1"/>
        <v>-12740.300000000047</v>
      </c>
      <c r="M13" s="16">
        <f t="shared" si="1"/>
        <v>-4118</v>
      </c>
      <c r="N13" s="17">
        <f t="shared" si="1"/>
        <v>-16858.299999999814</v>
      </c>
    </row>
    <row r="15" spans="1:14" x14ac:dyDescent="0.25">
      <c r="I15" s="20"/>
    </row>
    <row r="17" spans="1:8" x14ac:dyDescent="0.25">
      <c r="H17" s="19"/>
    </row>
    <row r="18" spans="1:8" ht="18.75" x14ac:dyDescent="0.3">
      <c r="A18" s="10" t="s">
        <v>12</v>
      </c>
      <c r="B18" s="4"/>
      <c r="C18" s="4"/>
      <c r="D18" s="4"/>
    </row>
    <row r="19" spans="1:8" ht="18.75" x14ac:dyDescent="0.3">
      <c r="A19" s="4" t="s">
        <v>13</v>
      </c>
      <c r="C19" s="11"/>
      <c r="D19" s="11" t="s">
        <v>14</v>
      </c>
    </row>
    <row r="54" spans="1:1" x14ac:dyDescent="0.25">
      <c r="A54" s="9"/>
    </row>
    <row r="55" spans="1:1" x14ac:dyDescent="0.25">
      <c r="A55" s="9"/>
    </row>
    <row r="56" spans="1:1" x14ac:dyDescent="0.25">
      <c r="A56" s="9"/>
    </row>
    <row r="57" spans="1:1" x14ac:dyDescent="0.25">
      <c r="A57" s="9"/>
    </row>
  </sheetData>
  <mergeCells count="9">
    <mergeCell ref="A2:D2"/>
    <mergeCell ref="I6:K6"/>
    <mergeCell ref="I9:J9"/>
    <mergeCell ref="L6:N6"/>
    <mergeCell ref="L9:M9"/>
    <mergeCell ref="F6:H6"/>
    <mergeCell ref="A6:A7"/>
    <mergeCell ref="F9:G9"/>
    <mergeCell ref="B6:D6"/>
  </mergeCells>
  <phoneticPr fontId="15" type="noConversion"/>
  <pageMargins left="0.78740157480314965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конс бюджета</vt:lpstr>
      <vt:lpstr>'прогноз конс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Катышевцева И.Н.</dc:creator>
  <cp:lastModifiedBy>Анна Мордовец</cp:lastModifiedBy>
  <cp:lastPrinted>2022-11-08T08:29:25Z</cp:lastPrinted>
  <dcterms:created xsi:type="dcterms:W3CDTF">2014-10-15T01:26:35Z</dcterms:created>
  <dcterms:modified xsi:type="dcterms:W3CDTF">2022-11-10T08:59:40Z</dcterms:modified>
</cp:coreProperties>
</file>